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tabRatio="331" activeTab="0"/>
  </bookViews>
  <sheets>
    <sheet name="Planilha PPG E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Alisson Borges</author>
  </authors>
  <commentList>
    <comment ref="C45" authorId="0">
      <text>
        <r>
          <rPr>
            <b/>
            <sz val="9"/>
            <rFont val="Segoe UI"/>
            <family val="2"/>
          </rPr>
          <t xml:space="preserve">Atenção: </t>
        </r>
        <r>
          <rPr>
            <sz val="9"/>
            <rFont val="Segoe UI"/>
            <family val="2"/>
          </rPr>
          <t>Número de disciplinas de Pós-Graduação, com conceito A ou B (75 a 100), realizada(s) como aluno não vinculado, não regularmente matriculado em Programa de Pós-Graduação, ou não bolsista que está regularmente matriculado no Programa de Pós-Graduação da UFV, na área de Engenharia Agrícola. ANEXAR Histórico Escolar da(s) disciplina(s).</t>
        </r>
      </text>
    </comment>
    <comment ref="B45" authorId="0">
      <text>
        <r>
          <rPr>
            <b/>
            <sz val="9"/>
            <rFont val="Segoe UI"/>
            <family val="2"/>
          </rPr>
          <t>Atenção:</t>
        </r>
        <r>
          <rPr>
            <sz val="9"/>
            <rFont val="Segoe UI"/>
            <family val="2"/>
          </rPr>
          <t xml:space="preserve"> Número de disciplinas de Pós-Graduação, com conceito A ou B (75 a 100), realizada(s) como aluno não vinculado, não regularmente matriculado em Programa de Pós-Graduação, ou não bolsista que está regularmente matriculado no Programa de Pós-Graduação da UFV, na área de Engenharia Agrícola. ANEXAR Histórico Escolar da(s) disciplina(s).</t>
        </r>
      </text>
    </comment>
  </commentList>
</comments>
</file>

<file path=xl/sharedStrings.xml><?xml version="1.0" encoding="utf-8"?>
<sst xmlns="http://schemas.openxmlformats.org/spreadsheetml/2006/main" count="72" uniqueCount="72">
  <si>
    <t>Livros</t>
  </si>
  <si>
    <t>Publicações em Eventos Científicos</t>
  </si>
  <si>
    <t>Índice de pertinência do curso (IPC)</t>
  </si>
  <si>
    <t>1. AVALIAÇÃO DO HISTÓRICO ESCOLAR</t>
  </si>
  <si>
    <t>VALOR</t>
  </si>
  <si>
    <t>Conceito CAPES do Curso</t>
  </si>
  <si>
    <t>2. CURRICULUM VITAE</t>
  </si>
  <si>
    <t>2.1. Atividades acadêmicas</t>
  </si>
  <si>
    <t>IGC MEC</t>
  </si>
  <si>
    <t>Conceito CAPES</t>
  </si>
  <si>
    <t>WebQUALIS</t>
  </si>
  <si>
    <t>Disciplinas</t>
  </si>
  <si>
    <t>IDENTIFICAÇÃO DO CANDIDATO</t>
  </si>
  <si>
    <t>Data de nascimento (DD/MM/AAAA)</t>
  </si>
  <si>
    <t xml:space="preserve">ATENÇÃO! </t>
  </si>
  <si>
    <t>Índice de tempo de graduação (ITG)</t>
  </si>
  <si>
    <t>Artigos (consultar WebQUALIS na área de Ciências Agrárias I)</t>
  </si>
  <si>
    <r>
      <t>Conceito da universidade (IGC), para instituições sem IGC, digitar 1</t>
    </r>
    <r>
      <rPr>
        <b/>
        <sz val="9"/>
        <color indexed="8"/>
        <rFont val="Arial"/>
        <family val="2"/>
      </rPr>
      <t xml:space="preserve"> </t>
    </r>
  </si>
  <si>
    <r>
      <t>Número de artigos em periódicos "A1"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</si>
  <si>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"A1"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</si>
  <si>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"A2"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</si>
  <si>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"A2"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</si>
  <si>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"B1"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</si>
  <si>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"B1"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</si>
  <si>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</si>
  <si>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"B2"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</si>
  <si>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"B3"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</si>
  <si>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"B3"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</si>
  <si>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"B4"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</si>
  <si>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"B4"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</si>
  <si>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"B5"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</si>
  <si>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artigos em periódicos "B5"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</si>
  <si>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livros pertinentes à Engenharia Agrícola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</si>
  <si>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livros pertinentes à Engenharia Agrícola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</si>
  <si>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capítulos de livro pertinentes à Engenharia Agrícola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</si>
  <si>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capítulos de livro pertinentes à Engenharia Agrícola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</si>
  <si>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expandidos ou trabalhos completos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</si>
  <si>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expandidos ou trabalhos completos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</si>
  <si>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simples, de até uma página (1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ou 2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</si>
  <si>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r>
      <t>Número de resumos simples, de até uma página (3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 5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 xml:space="preserve"> autor)</t>
    </r>
  </si>
  <si>
    <t>NÚMERO DA PÁGINA</t>
  </si>
  <si>
    <t>Nome completo</t>
  </si>
  <si>
    <t>Coeficiente de rendimento ou média final (escala de 0 a 100)</t>
  </si>
  <si>
    <t>Tempo para conclusão da graduação, em semestres</t>
  </si>
  <si>
    <t>Outros</t>
  </si>
  <si>
    <t>Tempo (em meses) de carteira assinada em atividades pertinentes à Eng. Agrícola (máximo de 5 anos)</t>
  </si>
  <si>
    <t>LINKS ÚTEIS</t>
  </si>
  <si>
    <t>1.2. Histórico Escolar do Mestrado (somente para candidatos ao Doutorado)</t>
  </si>
  <si>
    <t>Soma da Carga Horária das disciplinas com conceito B (rendimento de 75 a 89)</t>
  </si>
  <si>
    <t>Soma da Carga Horária das disciplinas com conceito A (rendimento de 90 a 100)</t>
  </si>
  <si>
    <t>Soma da Carga Horária das disciplinas com conceito C (rendimento de 60 a 74)</t>
  </si>
  <si>
    <t>1.1. Histórico Escolar da Graduação (candidatos ao Mestrado e ao Doutorado)</t>
  </si>
  <si>
    <r>
      <rPr>
        <sz val="9"/>
        <color indexed="8"/>
        <rFont val="Arial"/>
        <family val="2"/>
      </rPr>
      <t>2)</t>
    </r>
    <r>
      <rPr>
        <sz val="9"/>
        <color indexed="10"/>
        <rFont val="Arial"/>
        <family val="2"/>
      </rPr>
      <t xml:space="preserve"> Os Históricos devem ser inseridos separadamente no sistema de inscrição. Todos os demais comprovantes deverão ser agrupados em um único documento paginado, formato "pdf". Na coluna D da planilha deve-se informar o número da página do documento.</t>
    </r>
  </si>
  <si>
    <r>
      <rPr>
        <sz val="9"/>
        <color indexed="8"/>
        <rFont val="Arial"/>
        <family val="2"/>
      </rPr>
      <t>3)</t>
    </r>
    <r>
      <rPr>
        <sz val="9"/>
        <color indexed="10"/>
        <rFont val="Arial"/>
        <family val="2"/>
      </rPr>
      <t xml:space="preserve"> Se o documento comprobatório tiver mais de uma página, usar a notação do intervalo das páginas de comprovação, por exemplo, 12-15.</t>
    </r>
  </si>
  <si>
    <t>Curso ou área de Graduação</t>
  </si>
  <si>
    <t>Instituição da Graduação - selecione a Instituição ao lado</t>
  </si>
  <si>
    <r>
      <t>Curso ou área do Mestrado (</t>
    </r>
    <r>
      <rPr>
        <b/>
        <sz val="9"/>
        <rFont val="Arial"/>
        <family val="2"/>
      </rPr>
      <t>somente para candidatos ao Doutorado</t>
    </r>
    <r>
      <rPr>
        <sz val="9"/>
        <rFont val="Arial"/>
        <family val="2"/>
      </rPr>
      <t>)</t>
    </r>
  </si>
  <si>
    <r>
      <t>Instituição do Mestrado (</t>
    </r>
    <r>
      <rPr>
        <b/>
        <sz val="9"/>
        <rFont val="Arial"/>
        <family val="2"/>
      </rPr>
      <t>somente para candidatos à doutorado</t>
    </r>
    <r>
      <rPr>
        <sz val="9"/>
        <rFont val="Arial"/>
        <family val="2"/>
      </rPr>
      <t>)</t>
    </r>
  </si>
  <si>
    <t>ATENÇÃO: VERIFICAR SE TODOS OS VALORES ESTÃO PREENCHIDOS CORRETAMENTE, SEM MENSAGENS DE ERRO OU #VALOR!</t>
  </si>
  <si>
    <r>
      <t>Nível pretendido (</t>
    </r>
    <r>
      <rPr>
        <b/>
        <sz val="9"/>
        <rFont val="Arial"/>
        <family val="2"/>
      </rPr>
      <t>Mestrado ou Doutorado</t>
    </r>
    <r>
      <rPr>
        <sz val="9"/>
        <rFont val="Arial"/>
        <family val="2"/>
      </rPr>
      <t>) - selecione o nível pretendido ao lado</t>
    </r>
  </si>
  <si>
    <t>PLANILHA PROCESSO SELETIVO PROGRAMA DE PÓS-GRADUAÇÃO EM ENGENHARIA AGRÍCOLA DA UFV - USO EM AMBIENTE WINDOWS</t>
  </si>
  <si>
    <t>2.2. Publicações e Experiência Profissional - Anexar apenas a primeira página do documento</t>
  </si>
  <si>
    <r>
      <rPr>
        <sz val="9"/>
        <color indexed="8"/>
        <rFont val="Arial"/>
        <family val="2"/>
      </rPr>
      <t>1)</t>
    </r>
    <r>
      <rPr>
        <sz val="9"/>
        <color indexed="10"/>
        <rFont val="Arial"/>
        <family val="2"/>
      </rPr>
      <t xml:space="preserve"> O candidato se responsabiliza pela veracidade e pela comprovação das informações aqui prestadas, sob pena de </t>
    </r>
    <r>
      <rPr>
        <u val="single"/>
        <sz val="9"/>
        <color indexed="10"/>
        <rFont val="Arial"/>
        <family val="2"/>
      </rPr>
      <t>desclassificação</t>
    </r>
    <r>
      <rPr>
        <sz val="9"/>
        <color indexed="10"/>
        <rFont val="Arial"/>
        <family val="2"/>
      </rPr>
      <t xml:space="preserve"> do processo.</t>
    </r>
  </si>
  <si>
    <r>
      <rPr>
        <sz val="9"/>
        <color indexed="8"/>
        <rFont val="Arial"/>
        <family val="2"/>
      </rPr>
      <t>4)</t>
    </r>
    <r>
      <rPr>
        <sz val="9"/>
        <color indexed="10"/>
        <rFont val="Arial"/>
        <family val="2"/>
      </rPr>
      <t xml:space="preserve"> O Qualis dos periódicos deverá ser referente à área de avaliação </t>
    </r>
    <r>
      <rPr>
        <u val="single"/>
        <sz val="9"/>
        <color indexed="10"/>
        <rFont val="Arial"/>
        <family val="2"/>
      </rPr>
      <t>Ciências Agrárias I</t>
    </r>
    <r>
      <rPr>
        <sz val="9"/>
        <color indexed="10"/>
        <rFont val="Arial"/>
        <family val="2"/>
      </rPr>
      <t>.</t>
    </r>
  </si>
  <si>
    <r>
      <rPr>
        <sz val="9"/>
        <color indexed="8"/>
        <rFont val="Arial"/>
        <family val="2"/>
      </rPr>
      <t>6)</t>
    </r>
    <r>
      <rPr>
        <sz val="9"/>
        <color indexed="10"/>
        <rFont val="Arial"/>
        <family val="2"/>
      </rPr>
      <t xml:space="preserve"> Se os Coeficientes de Rendimento ou médias finais dos Históricos estiverem em escala diferente de 0 a 100, usar regra de 3. Para os conceitos               não numéricos, usar A=100 B=80 e C=60.</t>
    </r>
  </si>
  <si>
    <r>
      <rPr>
        <sz val="9"/>
        <color indexed="8"/>
        <rFont val="Arial"/>
        <family val="2"/>
      </rPr>
      <t>5)</t>
    </r>
    <r>
      <rPr>
        <sz val="9"/>
        <color indexed="10"/>
        <rFont val="Arial"/>
        <family val="2"/>
      </rPr>
      <t xml:space="preserve"> Deverão ser preenchidas SOMENTE as células em amarelo. Nas células da COLUNA D, a numeração das páginas dos documentos comprobatórios.</t>
    </r>
  </si>
  <si>
    <t>7) Conforme Edital, os pontos obtidos em cada componente (Histórico de Graduação, Histórico de Mestrado e Currículo) serão convertidos, sendo atribuída uma nota de 0 (zero) a 10 (dez) proporcionalmente à pontuação máxima (dez) equivalente à nota do candidato que obteve mais pontos.</t>
  </si>
  <si>
    <t>Índice de Pertinência do Mestrado (IPM)</t>
  </si>
  <si>
    <t>Carga Horária de Estágios (total em horas com um máximo de 500 horas)</t>
  </si>
  <si>
    <r>
      <t>Número</t>
    </r>
    <r>
      <rPr>
        <sz val="9"/>
        <color indexed="8"/>
        <rFont val="Arial"/>
        <family val="2"/>
      </rPr>
      <t xml:space="preserve"> de disciplinas de Pós-Graduação como aluno não vinculado/não bolsista do Programa (conceito A ou B)</t>
    </r>
  </si>
  <si>
    <t>Número de patentes registradas pertinente à Engenharia Agrícola como primeiro autor</t>
  </si>
  <si>
    <r>
      <t xml:space="preserve">Iniciação Científica, PET, Intercâmbio Internacional e Monitoria (total de meses como </t>
    </r>
    <r>
      <rPr>
        <u val="single"/>
        <sz val="9"/>
        <color indexed="8"/>
        <rFont val="Arial"/>
        <family val="2"/>
      </rPr>
      <t>bolsista</t>
    </r>
    <r>
      <rPr>
        <sz val="9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</si>
</sst>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.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-416]dddd\,\ d&quot; de &quot;mmmm&quot; de &quot;yyyy"/>
  </numFmts>
  <fonts count="60">
    <font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9"/>
      <color indexed="10"/>
      <name val="Arial"/>
      <family val="2"/>
    </font>
    <font>
      <b/>
      <sz val="9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u val="single"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rgb="FFFF0000"/>
      <name val="Arial"/>
      <family val="2"/>
    </font>
    <font>
      <u val="single"/>
      <sz val="9"/>
      <color theme="1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8F8F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5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2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center"/>
    </xf>
    <xf numFmtId="2" fontId="1" fillId="35" borderId="0" xfId="0" applyNumberFormat="1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horizontal="center" vertical="center"/>
    </xf>
    <xf numFmtId="172" fontId="55" fillId="35" borderId="11" xfId="0" applyNumberFormat="1" applyFont="1" applyFill="1" applyBorder="1" applyAlignment="1">
      <alignment horizontal="right" vertical="center"/>
    </xf>
    <xf numFmtId="0" fontId="55" fillId="35" borderId="10" xfId="0" applyFont="1" applyFill="1" applyBorder="1" applyAlignment="1">
      <alignment horizontal="left" vertical="center"/>
    </xf>
    <xf numFmtId="0" fontId="56" fillId="35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0" fontId="56" fillId="34" borderId="10" xfId="0" applyFont="1" applyFill="1" applyBorder="1" applyAlignment="1">
      <alignment horizontal="left" vertical="center"/>
    </xf>
    <xf numFmtId="172" fontId="56" fillId="35" borderId="11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/>
    </xf>
    <xf numFmtId="0" fontId="55" fillId="35" borderId="13" xfId="0" applyFont="1" applyFill="1" applyBorder="1" applyAlignment="1">
      <alignment horizontal="left" vertical="center"/>
    </xf>
    <xf numFmtId="0" fontId="55" fillId="34" borderId="13" xfId="0" applyFont="1" applyFill="1" applyBorder="1" applyAlignment="1">
      <alignment horizontal="left" vertical="center"/>
    </xf>
    <xf numFmtId="2" fontId="56" fillId="34" borderId="14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left" vertical="center"/>
    </xf>
    <xf numFmtId="172" fontId="55" fillId="34" borderId="11" xfId="0" applyNumberFormat="1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/>
    </xf>
    <xf numFmtId="1" fontId="56" fillId="32" borderId="11" xfId="0" applyNumberFormat="1" applyFont="1" applyFill="1" applyBorder="1" applyAlignment="1" applyProtection="1">
      <alignment horizontal="right" vertical="center" wrapText="1"/>
      <protection locked="0"/>
    </xf>
    <xf numFmtId="1" fontId="56" fillId="32" borderId="11" xfId="0" applyNumberFormat="1" applyFont="1" applyFill="1" applyBorder="1" applyAlignment="1" applyProtection="1">
      <alignment horizontal="right" vertical="center"/>
      <protection locked="0"/>
    </xf>
    <xf numFmtId="1" fontId="56" fillId="32" borderId="16" xfId="0" applyNumberFormat="1" applyFont="1" applyFill="1" applyBorder="1" applyAlignment="1" applyProtection="1">
      <alignment horizontal="right" vertical="center" wrapText="1"/>
      <protection locked="0"/>
    </xf>
    <xf numFmtId="0" fontId="53" fillId="34" borderId="13" xfId="0" applyFont="1" applyFill="1" applyBorder="1" applyAlignment="1">
      <alignment horizontal="left" vertical="center"/>
    </xf>
    <xf numFmtId="2" fontId="1" fillId="34" borderId="17" xfId="0" applyNumberFormat="1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left" vertical="center"/>
    </xf>
    <xf numFmtId="0" fontId="54" fillId="35" borderId="10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horizontal="left" vertical="center"/>
    </xf>
    <xf numFmtId="0" fontId="54" fillId="35" borderId="12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54" fillId="35" borderId="19" xfId="0" applyFont="1" applyFill="1" applyBorder="1" applyAlignment="1">
      <alignment horizontal="left" vertical="center"/>
    </xf>
    <xf numFmtId="2" fontId="56" fillId="34" borderId="11" xfId="0" applyNumberFormat="1" applyFont="1" applyFill="1" applyBorder="1" applyAlignment="1">
      <alignment horizontal="right" vertical="center" wrapText="1"/>
    </xf>
    <xf numFmtId="1" fontId="56" fillId="32" borderId="16" xfId="0" applyNumberFormat="1" applyFont="1" applyFill="1" applyBorder="1" applyAlignment="1" applyProtection="1">
      <alignment horizontal="right" vertical="center"/>
      <protection locked="0"/>
    </xf>
    <xf numFmtId="2" fontId="57" fillId="34" borderId="19" xfId="0" applyNumberFormat="1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58" fillId="33" borderId="0" xfId="44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right" vertical="center"/>
    </xf>
    <xf numFmtId="2" fontId="58" fillId="32" borderId="19" xfId="44" applyNumberFormat="1" applyFont="1" applyFill="1" applyBorder="1" applyAlignment="1" applyProtection="1">
      <alignment horizontal="left" vertical="center"/>
      <protection locked="0"/>
    </xf>
    <xf numFmtId="1" fontId="56" fillId="32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2" borderId="11" xfId="0" applyNumberFormat="1" applyFont="1" applyFill="1" applyBorder="1" applyAlignment="1" applyProtection="1">
      <alignment horizontal="right" vertical="center"/>
      <protection locked="0"/>
    </xf>
    <xf numFmtId="49" fontId="1" fillId="32" borderId="16" xfId="0" applyNumberFormat="1" applyFont="1" applyFill="1" applyBorder="1" applyAlignment="1" applyProtection="1">
      <alignment horizontal="right" vertical="center"/>
      <protection locked="0"/>
    </xf>
    <xf numFmtId="49" fontId="1" fillId="34" borderId="14" xfId="0" applyNumberFormat="1" applyFont="1" applyFill="1" applyBorder="1" applyAlignment="1" applyProtection="1">
      <alignment horizontal="right" vertical="center"/>
      <protection/>
    </xf>
    <xf numFmtId="49" fontId="1" fillId="35" borderId="11" xfId="0" applyNumberFormat="1" applyFont="1" applyFill="1" applyBorder="1" applyAlignment="1" applyProtection="1">
      <alignment horizontal="right" vertical="center"/>
      <protection/>
    </xf>
    <xf numFmtId="49" fontId="1" fillId="34" borderId="0" xfId="0" applyNumberFormat="1" applyFont="1" applyFill="1" applyBorder="1" applyAlignment="1" applyProtection="1">
      <alignment horizontal="right" vertical="center"/>
      <protection/>
    </xf>
    <xf numFmtId="49" fontId="1" fillId="34" borderId="11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49" fontId="1" fillId="35" borderId="14" xfId="0" applyNumberFormat="1" applyFont="1" applyFill="1" applyBorder="1" applyAlignment="1" applyProtection="1">
      <alignment horizontal="right" vertical="center"/>
      <protection/>
    </xf>
    <xf numFmtId="0" fontId="54" fillId="33" borderId="17" xfId="0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 applyProtection="1">
      <alignment horizontal="right" vertical="center"/>
      <protection/>
    </xf>
    <xf numFmtId="172" fontId="53" fillId="35" borderId="11" xfId="0" applyNumberFormat="1" applyFont="1" applyFill="1" applyBorder="1" applyAlignment="1">
      <alignment horizontal="right" vertical="center"/>
    </xf>
    <xf numFmtId="172" fontId="53" fillId="35" borderId="14" xfId="0" applyNumberFormat="1" applyFont="1" applyFill="1" applyBorder="1" applyAlignment="1">
      <alignment horizontal="right" vertical="center"/>
    </xf>
    <xf numFmtId="0" fontId="53" fillId="34" borderId="20" xfId="0" applyFont="1" applyFill="1" applyBorder="1" applyAlignment="1">
      <alignment horizontal="left" vertical="center"/>
    </xf>
    <xf numFmtId="0" fontId="54" fillId="34" borderId="21" xfId="0" applyFont="1" applyFill="1" applyBorder="1" applyAlignment="1">
      <alignment horizontal="left" vertical="center"/>
    </xf>
    <xf numFmtId="0" fontId="54" fillId="34" borderId="22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2" fontId="1" fillId="32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32" borderId="19" xfId="0" applyFont="1" applyFill="1" applyBorder="1" applyAlignment="1" applyProtection="1">
      <alignment horizontal="left" vertical="center"/>
      <protection locked="0"/>
    </xf>
    <xf numFmtId="0" fontId="55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4" fontId="1" fillId="32" borderId="1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4" fillId="35" borderId="1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54" fillId="35" borderId="15" xfId="0" applyFont="1" applyFill="1" applyBorder="1" applyAlignment="1">
      <alignment horizontal="left" vertical="center" wrapText="1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inep.gov.br/educacao-superior/indicadores/indice-geral-de-cursos-igc" TargetMode="External" /><Relationship Id="rId2" Type="http://schemas.openxmlformats.org/officeDocument/2006/relationships/hyperlink" Target="http://avaliacaotrienal2013.capes.gov.br/" TargetMode="External" /><Relationship Id="rId3" Type="http://schemas.openxmlformats.org/officeDocument/2006/relationships/hyperlink" Target="http://qualis.capes.gov.br/webqualis/publico/pesquisaPublicaClassificacao.seam?conversationPropagation=begin" TargetMode="External" /><Relationship Id="rId4" Type="http://schemas.openxmlformats.org/officeDocument/2006/relationships/hyperlink" Target="http://www.novoscursos.ufv.br/posgrad/ufv/posengenhariaagricola/www/?page_id=527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170" zoomScaleNormal="170" zoomScalePageLayoutView="0" workbookViewId="0" topLeftCell="B56">
      <selection activeCell="F47" sqref="F47"/>
    </sheetView>
  </sheetViews>
  <sheetFormatPr defaultColWidth="0" defaultRowHeight="12.75" zeroHeight="1"/>
  <cols>
    <col min="1" max="1" width="7.8515625" style="3" customWidth="1"/>
    <col min="2" max="2" width="83.28125" style="9" customWidth="1"/>
    <col min="3" max="3" width="17.7109375" style="12" customWidth="1"/>
    <col min="4" max="4" width="17.7109375" style="9" customWidth="1"/>
    <col min="5" max="5" width="1.7109375" style="9" customWidth="1"/>
    <col min="6" max="6" width="14.28125" style="1" customWidth="1"/>
    <col min="7" max="7" width="33.7109375" style="1" customWidth="1"/>
    <col min="8" max="16384" width="0" style="3" hidden="1" customWidth="1"/>
  </cols>
  <sheetData>
    <row r="1" spans="2:4" ht="10.5" customHeight="1">
      <c r="B1" s="1"/>
      <c r="C1" s="2"/>
      <c r="D1" s="1"/>
    </row>
    <row r="2" spans="1:7" ht="12" customHeight="1">
      <c r="A2" s="19"/>
      <c r="B2" s="73" t="s">
        <v>60</v>
      </c>
      <c r="C2" s="74"/>
      <c r="D2" s="75"/>
      <c r="G2" s="44"/>
    </row>
    <row r="3" spans="2:4" ht="10.5" customHeight="1">
      <c r="B3" s="4"/>
      <c r="C3" s="5"/>
      <c r="D3" s="5"/>
    </row>
    <row r="4" spans="1:4" ht="12" customHeight="1">
      <c r="A4" s="19"/>
      <c r="B4" s="31" t="s">
        <v>14</v>
      </c>
      <c r="C4" s="32"/>
      <c r="D4" s="33"/>
    </row>
    <row r="5" spans="1:4" ht="12" customHeight="1">
      <c r="A5" s="19"/>
      <c r="B5" s="34" t="s">
        <v>62</v>
      </c>
      <c r="C5" s="7"/>
      <c r="D5" s="35"/>
    </row>
    <row r="6" spans="1:4" ht="12" customHeight="1">
      <c r="A6" s="19"/>
      <c r="B6" s="76" t="s">
        <v>52</v>
      </c>
      <c r="C6" s="80"/>
      <c r="D6" s="81"/>
    </row>
    <row r="7" spans="1:7" ht="12" customHeight="1">
      <c r="A7" s="19"/>
      <c r="B7" s="82"/>
      <c r="C7" s="80"/>
      <c r="D7" s="81"/>
      <c r="G7" s="45"/>
    </row>
    <row r="8" spans="1:7" ht="12" customHeight="1">
      <c r="A8" s="19"/>
      <c r="B8" s="34" t="s">
        <v>53</v>
      </c>
      <c r="C8" s="8"/>
      <c r="D8" s="37"/>
      <c r="G8" s="46"/>
    </row>
    <row r="9" spans="1:7" ht="12" customHeight="1">
      <c r="A9" s="19"/>
      <c r="B9" s="38" t="s">
        <v>63</v>
      </c>
      <c r="C9" s="6"/>
      <c r="D9" s="36"/>
      <c r="G9" s="45"/>
    </row>
    <row r="10" spans="1:7" ht="12" customHeight="1">
      <c r="A10" s="19"/>
      <c r="B10" s="34" t="s">
        <v>65</v>
      </c>
      <c r="C10" s="8"/>
      <c r="D10" s="37"/>
      <c r="G10" s="46"/>
    </row>
    <row r="11" spans="1:4" ht="12" customHeight="1">
      <c r="A11" s="19"/>
      <c r="B11" s="76" t="s">
        <v>64</v>
      </c>
      <c r="C11" s="77"/>
      <c r="D11" s="78"/>
    </row>
    <row r="12" spans="1:4" ht="12" customHeight="1">
      <c r="A12" s="19"/>
      <c r="B12" s="76"/>
      <c r="C12" s="77"/>
      <c r="D12" s="78"/>
    </row>
    <row r="13" spans="2:5" ht="12" customHeight="1">
      <c r="B13" s="83" t="s">
        <v>66</v>
      </c>
      <c r="C13" s="84"/>
      <c r="D13" s="85"/>
      <c r="E13" s="1"/>
    </row>
    <row r="14" spans="2:5" ht="12" customHeight="1">
      <c r="B14" s="86"/>
      <c r="C14" s="87"/>
      <c r="D14" s="88"/>
      <c r="E14" s="1"/>
    </row>
    <row r="15" spans="2:5" ht="10.5" customHeight="1">
      <c r="B15" s="1"/>
      <c r="C15" s="2"/>
      <c r="D15" s="1"/>
      <c r="E15" s="1"/>
    </row>
    <row r="16" spans="1:7" ht="12" customHeight="1">
      <c r="A16" s="19"/>
      <c r="B16" s="20" t="s">
        <v>12</v>
      </c>
      <c r="C16" s="39"/>
      <c r="D16" s="39"/>
      <c r="G16" s="47"/>
    </row>
    <row r="17" spans="1:4" ht="12" customHeight="1">
      <c r="A17" s="19"/>
      <c r="B17" s="10" t="s">
        <v>41</v>
      </c>
      <c r="C17" s="70"/>
      <c r="D17" s="72"/>
    </row>
    <row r="18" spans="1:7" ht="12" customHeight="1">
      <c r="A18" s="19"/>
      <c r="B18" s="15" t="s">
        <v>13</v>
      </c>
      <c r="C18" s="79"/>
      <c r="D18" s="79"/>
      <c r="G18" s="47"/>
    </row>
    <row r="19" spans="1:4" ht="12" customHeight="1">
      <c r="A19" s="19"/>
      <c r="B19" s="10" t="s">
        <v>59</v>
      </c>
      <c r="C19" s="70"/>
      <c r="D19" s="72"/>
    </row>
    <row r="20" spans="1:7" ht="12" customHeight="1">
      <c r="A20" s="19"/>
      <c r="B20" s="11" t="s">
        <v>54</v>
      </c>
      <c r="C20" s="70"/>
      <c r="D20" s="70"/>
      <c r="G20" s="46"/>
    </row>
    <row r="21" spans="1:4" ht="12" customHeight="1">
      <c r="A21" s="19"/>
      <c r="B21" s="10" t="s">
        <v>55</v>
      </c>
      <c r="C21" s="70"/>
      <c r="D21" s="71"/>
    </row>
    <row r="22" spans="1:7" ht="12" customHeight="1">
      <c r="A22" s="19"/>
      <c r="B22" s="11" t="s">
        <v>56</v>
      </c>
      <c r="C22" s="70"/>
      <c r="D22" s="72"/>
      <c r="G22" s="46"/>
    </row>
    <row r="23" spans="1:4" ht="12" customHeight="1">
      <c r="A23" s="19"/>
      <c r="B23" s="66" t="s">
        <v>57</v>
      </c>
      <c r="C23" s="70"/>
      <c r="D23" s="71"/>
    </row>
    <row r="24" spans="2:5" ht="10.5" customHeight="1">
      <c r="B24" s="67"/>
      <c r="C24" s="2"/>
      <c r="D24" s="1"/>
      <c r="E24" s="1"/>
    </row>
    <row r="25" spans="2:7" ht="12" customHeight="1">
      <c r="B25" s="69"/>
      <c r="C25" s="42" t="s">
        <v>4</v>
      </c>
      <c r="D25" s="43" t="s">
        <v>40</v>
      </c>
      <c r="F25" s="43" t="s">
        <v>46</v>
      </c>
      <c r="G25" s="48"/>
    </row>
    <row r="26" spans="2:5" ht="10.5" customHeight="1">
      <c r="B26" s="68"/>
      <c r="C26" s="2"/>
      <c r="D26" s="1"/>
      <c r="E26" s="1"/>
    </row>
    <row r="27" spans="1:7" ht="12" customHeight="1">
      <c r="A27" s="19"/>
      <c r="B27" s="21" t="s">
        <v>3</v>
      </c>
      <c r="C27" s="22"/>
      <c r="D27" s="53"/>
      <c r="G27" s="46"/>
    </row>
    <row r="28" spans="1:7" ht="12" customHeight="1">
      <c r="A28" s="19"/>
      <c r="B28" s="14" t="s">
        <v>51</v>
      </c>
      <c r="C28" s="61" t="e">
        <f>C29/5*C30*C31*C33</f>
        <v>#VALUE!</v>
      </c>
      <c r="D28" s="54"/>
      <c r="G28" s="46"/>
    </row>
    <row r="29" spans="1:7" ht="12" customHeight="1">
      <c r="A29" s="19"/>
      <c r="B29" s="17" t="s">
        <v>17</v>
      </c>
      <c r="C29" s="50">
        <v>0</v>
      </c>
      <c r="D29" s="55"/>
      <c r="F29" s="49" t="s">
        <v>8</v>
      </c>
      <c r="G29" s="46">
        <f>IF(C29&gt;5,"IGC É UM NÚMERO INTEIRO ENTRE 1 E 5","")</f>
      </c>
    </row>
    <row r="30" spans="1:7" ht="12" customHeight="1">
      <c r="A30" s="19"/>
      <c r="B30" s="15" t="s">
        <v>2</v>
      </c>
      <c r="C30" s="18" t="str">
        <f>IF(C20="Engenharia Agrícola e Ambiental",1,IF(C20="Engenharia Agrícola",1,IF(C20="Engenharias ou Agronomia",0.9,IF(C20="Ciências Exatas",0.8,IF(C20="Ciências Agrárias",0.8,IF(C20="Ciências Biológicas",0.7,IF(C20="Ciências Humanas",0.6,"ERRO")))))))</f>
        <v>ERRO</v>
      </c>
      <c r="D30" s="54"/>
      <c r="G30" s="46"/>
    </row>
    <row r="31" spans="1:7" ht="12" customHeight="1">
      <c r="A31" s="19"/>
      <c r="B31" s="17" t="s">
        <v>42</v>
      </c>
      <c r="C31" s="28">
        <v>0</v>
      </c>
      <c r="D31" s="56"/>
      <c r="G31" s="46">
        <f>IF(C31&gt;100,"VALOR MÁXIMO IGUAL A 100","")</f>
      </c>
    </row>
    <row r="32" spans="1:7" ht="12" customHeight="1">
      <c r="A32" s="19"/>
      <c r="B32" s="15" t="s">
        <v>43</v>
      </c>
      <c r="C32" s="28">
        <v>0</v>
      </c>
      <c r="D32" s="54"/>
      <c r="G32" s="46"/>
    </row>
    <row r="33" spans="1:7" ht="12" customHeight="1">
      <c r="A33" s="19"/>
      <c r="B33" s="17" t="s">
        <v>15</v>
      </c>
      <c r="C33" s="40">
        <f>IF(C32&lt;=12,1,IF(C32=13,0.95,IF(C32=14,0.9,0.85)))</f>
        <v>1</v>
      </c>
      <c r="D33" s="56"/>
      <c r="G33" s="46"/>
    </row>
    <row r="34" spans="1:7" ht="12" customHeight="1">
      <c r="A34" s="19"/>
      <c r="B34" s="14" t="s">
        <v>47</v>
      </c>
      <c r="C34" s="61" t="e">
        <f>IF(C19="Mestrado","",(C35/7*C36)*(C37*5+C38*4+C39*3)/((C37+C38+C39)*5)*100)</f>
        <v>#VALUE!</v>
      </c>
      <c r="D34" s="54"/>
      <c r="G34" s="46"/>
    </row>
    <row r="35" spans="1:7" ht="12" customHeight="1">
      <c r="A35" s="19"/>
      <c r="B35" s="17" t="s">
        <v>5</v>
      </c>
      <c r="C35" s="28">
        <v>0</v>
      </c>
      <c r="D35" s="56"/>
      <c r="F35" s="49" t="s">
        <v>9</v>
      </c>
      <c r="G35" s="46">
        <f>IF(C35&gt;7,"VALOR MÁXIMO IGUAL A 7","")</f>
      </c>
    </row>
    <row r="36" spans="1:7" ht="12" customHeight="1">
      <c r="A36" s="19"/>
      <c r="B36" s="15" t="s">
        <v>67</v>
      </c>
      <c r="C36" s="18">
        <f>IF(C22="Engenharia Agrícola e Ambiental",1,IF(C22="Engenharia Agrícola",1,IF(C22="Engenharias ou Agronomia",0.9,IF(C22="Ciências Exatas",0.8,IF(C22="Ciências Agrárias",0.8,IF(C22="Ciências Biológicas",0.7,IF(C22="Ciências Humanas",0.6,"")))))))</f>
      </c>
      <c r="D36" s="56"/>
      <c r="G36" s="46"/>
    </row>
    <row r="37" spans="1:7" ht="12" customHeight="1">
      <c r="A37" s="19"/>
      <c r="B37" s="17" t="s">
        <v>49</v>
      </c>
      <c r="C37" s="28">
        <v>0</v>
      </c>
      <c r="D37" s="56"/>
      <c r="G37" s="46"/>
    </row>
    <row r="38" spans="1:7" ht="12" customHeight="1">
      <c r="A38" s="19"/>
      <c r="B38" s="15" t="s">
        <v>48</v>
      </c>
      <c r="C38" s="28">
        <v>0</v>
      </c>
      <c r="D38" s="54"/>
      <c r="G38" s="46"/>
    </row>
    <row r="39" spans="1:7" ht="12" customHeight="1">
      <c r="A39" s="19"/>
      <c r="B39" s="27" t="s">
        <v>50</v>
      </c>
      <c r="C39" s="30">
        <v>1E-06</v>
      </c>
      <c r="D39" s="60"/>
      <c r="G39" s="46"/>
    </row>
    <row r="40" spans="2:5" ht="10.5" customHeight="1">
      <c r="B40" s="1"/>
      <c r="C40" s="2"/>
      <c r="D40" s="57"/>
      <c r="E40" s="1"/>
    </row>
    <row r="41" spans="1:7" ht="12" customHeight="1">
      <c r="A41" s="19"/>
      <c r="B41" s="20" t="s">
        <v>6</v>
      </c>
      <c r="C41" s="62">
        <f>SUM(C42,C46)</f>
        <v>0</v>
      </c>
      <c r="D41" s="58"/>
      <c r="G41" s="46"/>
    </row>
    <row r="42" spans="1:7" ht="12" customHeight="1">
      <c r="A42" s="19"/>
      <c r="B42" s="16" t="s">
        <v>7</v>
      </c>
      <c r="C42" s="25">
        <f>C43/12*10+C44/500*5+C45*5</f>
        <v>0</v>
      </c>
      <c r="D42" s="56"/>
      <c r="G42" s="46"/>
    </row>
    <row r="43" spans="1:7" ht="12" customHeight="1">
      <c r="A43" s="19"/>
      <c r="B43" s="15" t="s">
        <v>71</v>
      </c>
      <c r="C43" s="29">
        <v>0</v>
      </c>
      <c r="D43" s="51"/>
      <c r="G43" s="46"/>
    </row>
    <row r="44" spans="1:7" ht="12" customHeight="1">
      <c r="A44" s="19"/>
      <c r="B44" s="17" t="s">
        <v>68</v>
      </c>
      <c r="C44" s="29">
        <v>0</v>
      </c>
      <c r="D44" s="51"/>
      <c r="G44" s="46">
        <f>IF(C44&gt;500,"VALOR MÁXIMO IGUAL A 500","")</f>
      </c>
    </row>
    <row r="45" spans="1:7" ht="12" customHeight="1">
      <c r="A45" s="19"/>
      <c r="B45" s="15" t="s">
        <v>69</v>
      </c>
      <c r="C45" s="29">
        <v>0</v>
      </c>
      <c r="D45" s="51"/>
      <c r="F45" s="49" t="s">
        <v>11</v>
      </c>
      <c r="G45" s="46">
        <f>IF(C45&gt;=3,"VERIFICAR COMENTÁRIO EM C43","")</f>
      </c>
    </row>
    <row r="46" spans="1:7" ht="12" customHeight="1">
      <c r="A46" s="19"/>
      <c r="B46" s="16" t="s">
        <v>61</v>
      </c>
      <c r="C46" s="25">
        <f>SUM(C47,C62,C67,C72)</f>
        <v>0</v>
      </c>
      <c r="D46" s="56"/>
      <c r="G46" s="46"/>
    </row>
    <row r="47" spans="1:7" ht="12" customHeight="1">
      <c r="A47" s="19"/>
      <c r="B47" s="14" t="s">
        <v>16</v>
      </c>
      <c r="C47" s="13">
        <f>10*C48+9*C49+8.5*C50+7.5*C51+7*C52+6.5*C53+6*C54+5.5*C55+5*C56+4*C57+3*C58+2*C59+1*C60+0.5*C61</f>
        <v>0</v>
      </c>
      <c r="D47" s="54"/>
      <c r="F47" s="49" t="s">
        <v>10</v>
      </c>
      <c r="G47" s="46"/>
    </row>
    <row r="48" spans="1:7" ht="12" customHeight="1">
      <c r="A48" s="19"/>
      <c r="B48" s="17" t="s">
        <v>18</v>
      </c>
      <c r="C48" s="29">
        <v>0</v>
      </c>
      <c r="D48" s="51"/>
      <c r="G48" s="46"/>
    </row>
    <row r="49" spans="1:7" ht="12" customHeight="1">
      <c r="A49" s="19"/>
      <c r="B49" s="15" t="s">
        <v>19</v>
      </c>
      <c r="C49" s="29">
        <v>0</v>
      </c>
      <c r="D49" s="51"/>
      <c r="G49" s="46"/>
    </row>
    <row r="50" spans="1:7" ht="12" customHeight="1">
      <c r="A50" s="19"/>
      <c r="B50" s="17" t="s">
        <v>20</v>
      </c>
      <c r="C50" s="29">
        <v>0</v>
      </c>
      <c r="D50" s="51"/>
      <c r="G50" s="46"/>
    </row>
    <row r="51" spans="1:7" ht="12" customHeight="1">
      <c r="A51" s="19"/>
      <c r="B51" s="15" t="s">
        <v>21</v>
      </c>
      <c r="C51" s="29">
        <v>0</v>
      </c>
      <c r="D51" s="51"/>
      <c r="G51" s="46"/>
    </row>
    <row r="52" spans="1:7" ht="12" customHeight="1">
      <c r="A52" s="19"/>
      <c r="B52" s="17" t="s">
        <v>22</v>
      </c>
      <c r="C52" s="29">
        <v>0</v>
      </c>
      <c r="D52" s="51"/>
      <c r="G52" s="46"/>
    </row>
    <row r="53" spans="1:7" ht="12" customHeight="1">
      <c r="A53" s="19"/>
      <c r="B53" s="15" t="s">
        <v>23</v>
      </c>
      <c r="C53" s="29">
        <v>0</v>
      </c>
      <c r="D53" s="51"/>
      <c r="G53" s="46"/>
    </row>
    <row r="54" spans="1:7" ht="12" customHeight="1">
      <c r="A54" s="19"/>
      <c r="B54" s="17" t="s">
        <v>24</v>
      </c>
      <c r="C54" s="29">
        <v>0</v>
      </c>
      <c r="D54" s="51"/>
      <c r="G54" s="46"/>
    </row>
    <row r="55" spans="1:7" ht="12" customHeight="1">
      <c r="A55" s="19"/>
      <c r="B55" s="15" t="s">
        <v>25</v>
      </c>
      <c r="C55" s="29">
        <v>0</v>
      </c>
      <c r="D55" s="51"/>
      <c r="G55" s="46"/>
    </row>
    <row r="56" spans="1:7" ht="12" customHeight="1">
      <c r="A56" s="19"/>
      <c r="B56" s="17" t="s">
        <v>26</v>
      </c>
      <c r="C56" s="29">
        <v>0</v>
      </c>
      <c r="D56" s="51"/>
      <c r="G56" s="46"/>
    </row>
    <row r="57" spans="1:7" ht="12" customHeight="1">
      <c r="A57" s="19"/>
      <c r="B57" s="15" t="s">
        <v>27</v>
      </c>
      <c r="C57" s="29">
        <v>0</v>
      </c>
      <c r="D57" s="51"/>
      <c r="G57" s="46"/>
    </row>
    <row r="58" spans="1:7" ht="12" customHeight="1">
      <c r="A58" s="19"/>
      <c r="B58" s="17" t="s">
        <v>28</v>
      </c>
      <c r="C58" s="29">
        <v>0</v>
      </c>
      <c r="D58" s="51"/>
      <c r="G58" s="46"/>
    </row>
    <row r="59" spans="1:7" ht="12" customHeight="1">
      <c r="A59" s="19"/>
      <c r="B59" s="15" t="s">
        <v>29</v>
      </c>
      <c r="C59" s="29">
        <v>0</v>
      </c>
      <c r="D59" s="51"/>
      <c r="G59" s="46"/>
    </row>
    <row r="60" spans="1:7" ht="12" customHeight="1">
      <c r="A60" s="19"/>
      <c r="B60" s="17" t="s">
        <v>30</v>
      </c>
      <c r="C60" s="29">
        <v>0</v>
      </c>
      <c r="D60" s="51"/>
      <c r="G60" s="46"/>
    </row>
    <row r="61" spans="1:7" ht="12" customHeight="1">
      <c r="A61" s="19"/>
      <c r="B61" s="15" t="s">
        <v>31</v>
      </c>
      <c r="C61" s="29">
        <v>0</v>
      </c>
      <c r="D61" s="51"/>
      <c r="G61" s="46"/>
    </row>
    <row r="62" spans="1:7" ht="12" customHeight="1">
      <c r="A62" s="19"/>
      <c r="B62" s="16" t="s">
        <v>0</v>
      </c>
      <c r="C62" s="25">
        <f>10*C63+6*C64+5*C65+3*C66</f>
        <v>0</v>
      </c>
      <c r="D62" s="56"/>
      <c r="G62" s="46"/>
    </row>
    <row r="63" spans="1:7" ht="12" customHeight="1">
      <c r="A63" s="19"/>
      <c r="B63" s="15" t="s">
        <v>32</v>
      </c>
      <c r="C63" s="29">
        <v>0</v>
      </c>
      <c r="D63" s="51"/>
      <c r="G63" s="46"/>
    </row>
    <row r="64" spans="1:7" ht="12" customHeight="1">
      <c r="A64" s="19"/>
      <c r="B64" s="17" t="s">
        <v>33</v>
      </c>
      <c r="C64" s="29">
        <v>0</v>
      </c>
      <c r="D64" s="51"/>
      <c r="G64" s="46"/>
    </row>
    <row r="65" spans="1:7" ht="12" customHeight="1">
      <c r="A65" s="19"/>
      <c r="B65" s="15" t="s">
        <v>34</v>
      </c>
      <c r="C65" s="29">
        <v>0</v>
      </c>
      <c r="D65" s="51"/>
      <c r="G65" s="46"/>
    </row>
    <row r="66" spans="1:7" ht="12" customHeight="1">
      <c r="A66" s="19"/>
      <c r="B66" s="17" t="s">
        <v>35</v>
      </c>
      <c r="C66" s="29">
        <v>0</v>
      </c>
      <c r="D66" s="51"/>
      <c r="G66" s="46"/>
    </row>
    <row r="67" spans="1:7" ht="12" customHeight="1">
      <c r="A67" s="19"/>
      <c r="B67" s="14" t="s">
        <v>1</v>
      </c>
      <c r="C67" s="13">
        <f>0.15*5*C68+0.15*3*C69+0.1*5*C70+0.1*3*C71</f>
        <v>0</v>
      </c>
      <c r="D67" s="54"/>
      <c r="G67" s="46"/>
    </row>
    <row r="68" spans="1:7" ht="12" customHeight="1">
      <c r="A68" s="19"/>
      <c r="B68" s="17" t="s">
        <v>36</v>
      </c>
      <c r="C68" s="29">
        <v>0</v>
      </c>
      <c r="D68" s="51"/>
      <c r="G68" s="46"/>
    </row>
    <row r="69" spans="1:7" ht="12" customHeight="1">
      <c r="A69" s="19"/>
      <c r="B69" s="15" t="s">
        <v>37</v>
      </c>
      <c r="C69" s="29">
        <v>0</v>
      </c>
      <c r="D69" s="51"/>
      <c r="G69" s="46"/>
    </row>
    <row r="70" spans="1:7" ht="12" customHeight="1">
      <c r="A70" s="19"/>
      <c r="B70" s="17" t="s">
        <v>38</v>
      </c>
      <c r="C70" s="29">
        <v>0</v>
      </c>
      <c r="D70" s="51"/>
      <c r="G70" s="46"/>
    </row>
    <row r="71" spans="1:7" ht="12" customHeight="1">
      <c r="A71" s="19"/>
      <c r="B71" s="15" t="s">
        <v>39</v>
      </c>
      <c r="C71" s="29">
        <v>0</v>
      </c>
      <c r="D71" s="51"/>
      <c r="G71" s="46"/>
    </row>
    <row r="72" spans="1:7" ht="12" customHeight="1">
      <c r="A72" s="19"/>
      <c r="B72" s="16" t="s">
        <v>44</v>
      </c>
      <c r="C72" s="25">
        <f>IF(C74&gt;60,"ERRO",15*C73+(2.5/12)*C74)</f>
        <v>0</v>
      </c>
      <c r="D72" s="56"/>
      <c r="G72" s="46"/>
    </row>
    <row r="73" spans="1:7" ht="12" customHeight="1">
      <c r="A73" s="19"/>
      <c r="B73" s="26" t="s">
        <v>70</v>
      </c>
      <c r="C73" s="29">
        <v>0</v>
      </c>
      <c r="D73" s="51"/>
      <c r="G73" s="46"/>
    </row>
    <row r="74" spans="1:7" ht="12" customHeight="1">
      <c r="A74" s="19"/>
      <c r="B74" s="27" t="s">
        <v>45</v>
      </c>
      <c r="C74" s="41">
        <v>0</v>
      </c>
      <c r="D74" s="52"/>
      <c r="G74" s="46">
        <f>IF(C74&gt;60,"VALOR MÁXIMO DE 60 MESES","")</f>
      </c>
    </row>
    <row r="75" spans="2:5" ht="10.5" customHeight="1">
      <c r="B75" s="1"/>
      <c r="C75" s="2"/>
      <c r="D75" s="1"/>
      <c r="E75" s="1"/>
    </row>
    <row r="76" spans="1:7" ht="12" customHeight="1" hidden="1">
      <c r="A76" s="19"/>
      <c r="B76" s="1"/>
      <c r="D76" s="23"/>
      <c r="G76" s="46"/>
    </row>
    <row r="77" ht="12" customHeight="1" hidden="1">
      <c r="D77" s="24"/>
    </row>
    <row r="78" ht="12" customHeight="1" hidden="1">
      <c r="D78" s="24"/>
    </row>
    <row r="79" ht="12" customHeight="1" hidden="1">
      <c r="D79" s="24"/>
    </row>
    <row r="80" ht="12" hidden="1">
      <c r="D80" s="24"/>
    </row>
    <row r="81" ht="12" hidden="1">
      <c r="D81" s="24"/>
    </row>
    <row r="82" ht="12" hidden="1"/>
    <row r="83" ht="12" hidden="1"/>
    <row r="84" spans="2:4" ht="12" hidden="1">
      <c r="B84" s="1"/>
      <c r="C84" s="2"/>
      <c r="D84" s="1"/>
    </row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spans="1:5" ht="12">
      <c r="A97" s="46"/>
      <c r="B97" s="63" t="s">
        <v>58</v>
      </c>
      <c r="C97" s="64"/>
      <c r="D97" s="65"/>
      <c r="E97" s="46"/>
    </row>
    <row r="98" spans="1:5" ht="12">
      <c r="A98" s="46"/>
      <c r="B98" s="59"/>
      <c r="C98" s="59"/>
      <c r="D98" s="59"/>
      <c r="E98" s="1"/>
    </row>
    <row r="99" spans="1:5" ht="12" hidden="1">
      <c r="A99" s="46"/>
      <c r="B99" s="46"/>
      <c r="C99" s="46"/>
      <c r="D99" s="46"/>
      <c r="E99" s="46"/>
    </row>
    <row r="100" spans="1:5" ht="12" hidden="1">
      <c r="A100" s="46"/>
      <c r="B100" s="46"/>
      <c r="C100" s="46"/>
      <c r="D100" s="46"/>
      <c r="E100" s="46"/>
    </row>
    <row r="101" ht="12" hidden="1"/>
    <row r="102" ht="12" hidden="1"/>
    <row r="103" ht="12" hidden="1"/>
    <row r="104" ht="12" hidden="1"/>
    <row r="105" ht="12" hidden="1"/>
  </sheetData>
  <sheetProtection password="853D" sheet="1" selectLockedCells="1"/>
  <mergeCells count="11">
    <mergeCell ref="B13:D14"/>
    <mergeCell ref="C23:D23"/>
    <mergeCell ref="C19:D19"/>
    <mergeCell ref="C20:D20"/>
    <mergeCell ref="B2:D2"/>
    <mergeCell ref="B11:D12"/>
    <mergeCell ref="C22:D22"/>
    <mergeCell ref="C18:D18"/>
    <mergeCell ref="C17:D17"/>
    <mergeCell ref="B6:D7"/>
    <mergeCell ref="C21:D21"/>
  </mergeCells>
  <dataValidations count="5">
    <dataValidation type="list" allowBlank="1" showInputMessage="1" showErrorMessage="1" prompt="Selecione o curso ou área na qual se graduou" sqref="C20">
      <formula1>"Engenharia Agrícola e Ambiental, Engenharia Agrícola, Engenharias ou Agronomia, Ciências Exatas,  Ciências Agrárias, Ciências Biológicas, Ciências Humanas"</formula1>
    </dataValidation>
    <dataValidation type="list" allowBlank="1" showInputMessage="1" showErrorMessage="1" prompt="Selecione a IES na qual fez seu mestrado" sqref="C21">
      <formula1>"OUTRA, UFV, IFNMG, UEG, UESB, UFC, UFCG, UFERSA, UFES, UFF, UFGD, UFJF, UFLA, UFMG, UFOP, UFPEL, UFRB, UFRJ, UFRPE, UFSM, UFT, UFVJM, UNESP, UNICAMP, UNIOESTE, UNIVASF, USP"</formula1>
    </dataValidation>
    <dataValidation type="list" allowBlank="1" showInputMessage="1" showErrorMessage="1" prompt="Selecionar o nível pretendido." sqref="C19">
      <formula1>"Mestrado, Doutorado"</formula1>
    </dataValidation>
    <dataValidation type="list" allowBlank="1" showInputMessage="1" showErrorMessage="1" prompt="Selecione o curso ou área na qual se graduou" sqref="C22">
      <formula1>"--- ,Engenharia Agrícola e Ambiental, Engenharia Agrícola, Engenharias ou Agronomia, Ciências Exatas,  Ciências Agrárias, Ciências Biológicas, Ciências Humanas"</formula1>
    </dataValidation>
    <dataValidation type="list" allowBlank="1" showInputMessage="1" showErrorMessage="1" prompt="Selecione a IES na qual fez seu mestrado" sqref="C23">
      <formula1>"---,OUTRA, UFV, IFNMG, UEG, UESB, UFC, UFCG, UFERSA, UFES, UFF, UFGD, UFJF, UFLA, UFMG, UFOP, UFPEL, UFRB, UFRJ, UFRPE, UFSM, UFT, UFVJM, UNESP, UNICAMP, UNIOESTE, UNIVASF, USP"</formula1>
    </dataValidation>
  </dataValidations>
  <hyperlinks>
    <hyperlink ref="F29" r:id="rId1" display="IGC MEC"/>
    <hyperlink ref="F35" r:id="rId2" display="Conceito CAPES"/>
    <hyperlink ref="F47" r:id="rId3" display="WebQUALIS"/>
    <hyperlink ref="F45" r:id="rId4" display="Disciplinas"/>
  </hyperlinks>
  <printOptions/>
  <pageMargins left="0.7874015748031497" right="0.7874015748031497" top="0.1968503937007874" bottom="0.1968503937007874" header="0.31496062992125984" footer="0.31496062992125984"/>
  <pageSetup horizontalDpi="300" verticalDpi="300" orientation="landscape"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Usuario</cp:lastModifiedBy>
  <cp:lastPrinted>2015-04-09T14:21:17Z</cp:lastPrinted>
  <dcterms:created xsi:type="dcterms:W3CDTF">2015-04-08T14:09:48Z</dcterms:created>
  <dcterms:modified xsi:type="dcterms:W3CDTF">2015-08-25T20:35:47Z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